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9440" windowHeight="11760"/>
  </bookViews>
  <sheets>
    <sheet name="Sep MARK" sheetId="16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'Sep MARK'!$L$2</definedName>
    <definedName name="CalendarYear2">#REF!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'Sep MARK'!$A$2:$K$19</definedName>
    <definedName name="SepSun1">DATE(CalendarYear,9,1)-WEEKDAY(DATE(CalendarYear,9,1))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6" l="1"/>
  <c r="B50" i="16"/>
  <c r="H48" i="16"/>
  <c r="G48" i="16"/>
  <c r="F48" i="16"/>
  <c r="E48" i="16"/>
  <c r="D48" i="16"/>
  <c r="C48" i="16"/>
  <c r="B48" i="16"/>
  <c r="H46" i="16"/>
  <c r="G46" i="16"/>
  <c r="F46" i="16"/>
  <c r="E46" i="16"/>
  <c r="D46" i="16"/>
  <c r="C46" i="16"/>
  <c r="B46" i="16"/>
  <c r="H44" i="16"/>
  <c r="G44" i="16"/>
  <c r="F44" i="16"/>
  <c r="E44" i="16"/>
  <c r="D44" i="16"/>
  <c r="C44" i="16"/>
  <c r="B44" i="16"/>
  <c r="H42" i="16"/>
  <c r="G42" i="16"/>
  <c r="F42" i="16"/>
  <c r="E42" i="16"/>
  <c r="D42" i="16"/>
  <c r="C42" i="16"/>
  <c r="B42" i="16"/>
  <c r="H40" i="16"/>
  <c r="G40" i="16"/>
  <c r="F40" i="16"/>
  <c r="E40" i="16"/>
  <c r="D40" i="16"/>
  <c r="C40" i="16"/>
  <c r="B40" i="16"/>
  <c r="B38" i="16"/>
  <c r="C33" i="16"/>
  <c r="B33" i="16"/>
  <c r="H31" i="16"/>
  <c r="G31" i="16"/>
  <c r="F31" i="16"/>
  <c r="E31" i="16"/>
  <c r="D31" i="16"/>
  <c r="C31" i="16"/>
  <c r="B31" i="16"/>
  <c r="H29" i="16"/>
  <c r="G29" i="16"/>
  <c r="F29" i="16"/>
  <c r="E29" i="16"/>
  <c r="D29" i="16"/>
  <c r="C29" i="16"/>
  <c r="B29" i="16"/>
  <c r="H27" i="16"/>
  <c r="G27" i="16"/>
  <c r="F27" i="16"/>
  <c r="E27" i="16"/>
  <c r="D27" i="16"/>
  <c r="C27" i="16"/>
  <c r="B27" i="16"/>
  <c r="H25" i="16"/>
  <c r="G25" i="16"/>
  <c r="F25" i="16"/>
  <c r="E25" i="16"/>
  <c r="D25" i="16"/>
  <c r="C25" i="16"/>
  <c r="B25" i="16"/>
  <c r="H23" i="16"/>
  <c r="G23" i="16"/>
  <c r="F23" i="16"/>
  <c r="E23" i="16"/>
  <c r="D23" i="16"/>
  <c r="C23" i="16"/>
  <c r="B23" i="16"/>
  <c r="B21" i="16"/>
  <c r="B3" i="16"/>
  <c r="C15" i="16" l="1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</calcChain>
</file>

<file path=xl/sharedStrings.xml><?xml version="1.0" encoding="utf-8"?>
<sst xmlns="http://schemas.openxmlformats.org/spreadsheetml/2006/main" count="25" uniqueCount="9">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</sst>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18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sz val="18"/>
      <color theme="9"/>
      <name val="Cambria"/>
      <family val="1"/>
      <scheme val="minor"/>
    </font>
    <font>
      <sz val="20"/>
      <color theme="9"/>
      <name val="Cambr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horizontal="left" vertical="top" wrapText="1"/>
    </xf>
    <xf numFmtId="164" fontId="15" fillId="4" borderId="12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16" fillId="4" borderId="10" xfId="3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top" wrapText="1"/>
    </xf>
    <xf numFmtId="0" fontId="17" fillId="0" borderId="10" xfId="3" applyFont="1" applyFill="1" applyBorder="1" applyAlignment="1">
      <alignment horizontal="center" vertical="top" wrapText="1"/>
    </xf>
    <xf numFmtId="0" fontId="17" fillId="4" borderId="10" xfId="1" applyFont="1" applyFill="1" applyBorder="1" applyAlignment="1">
      <alignment horizontal="center" vertical="top" wrapText="1"/>
    </xf>
    <xf numFmtId="165" fontId="10" fillId="0" borderId="0" xfId="1" applyNumberFormat="1" applyFont="1" applyBorder="1" applyAlignment="1">
      <alignment horizontal="left" vertical="center"/>
    </xf>
    <xf numFmtId="164" fontId="13" fillId="0" borderId="5" xfId="2" applyNumberFormat="1" applyFont="1" applyFill="1" applyBorder="1" applyAlignment="1">
      <alignment horizontal="left" vertical="center" wrapText="1"/>
    </xf>
    <xf numFmtId="164" fontId="13" fillId="0" borderId="6" xfId="2" applyNumberFormat="1" applyFont="1" applyFill="1" applyBorder="1" applyAlignment="1">
      <alignment horizontal="left" vertical="center" wrapText="1"/>
    </xf>
    <xf numFmtId="164" fontId="13" fillId="0" borderId="7" xfId="2" applyNumberFormat="1" applyFont="1" applyFill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0" fontId="17" fillId="0" borderId="14" xfId="1" applyFont="1" applyFill="1" applyBorder="1" applyAlignment="1">
      <alignment horizontal="center" vertical="top" wrapText="1"/>
    </xf>
    <xf numFmtId="0" fontId="17" fillId="0" borderId="8" xfId="1" applyFont="1" applyFill="1" applyBorder="1" applyAlignment="1">
      <alignment horizontal="center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114300</xdr:colOff>
          <xdr:row>2</xdr:row>
          <xdr:rowOff>9525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zoomScale="86" zoomScaleNormal="86" workbookViewId="0">
      <selection activeCell="G38" sqref="G38:H3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  <c r="L1" s="8" t="s">
        <v>8</v>
      </c>
    </row>
    <row r="2" spans="1:18" ht="26.25" customHeight="1" x14ac:dyDescent="0.25">
      <c r="A2"/>
      <c r="L2" s="9">
        <v>2013</v>
      </c>
    </row>
    <row r="3" spans="1:18" ht="57.75" customHeight="1" x14ac:dyDescent="0.25">
      <c r="A3"/>
      <c r="B3" s="26" t="str">
        <f>UPPER(TEXT(DATE(CalendarYear,9,1),"mmmm yyyy"))</f>
        <v>SEPTEMBER 2013</v>
      </c>
      <c r="C3" s="26"/>
      <c r="D3" s="26"/>
      <c r="E3" s="26"/>
      <c r="F3" s="26"/>
      <c r="G3" s="33"/>
      <c r="H3" s="34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IF(DAY(SepSun1)=1,"",IF(AND(YEAR(SepSun1+1)=CalendarYear,MONTH(SepSun1+1)=9),SepSun1+1,""))</f>
        <v>41518</v>
      </c>
      <c r="C5" s="17">
        <f>IF(DAY(SepSun1)=1,"",IF(AND(YEAR(SepSun1+2)=CalendarYear,MONTH(SepSun1+2)=9),SepSun1+2,""))</f>
        <v>41519</v>
      </c>
      <c r="D5" s="17">
        <f>IF(DAY(SepSun1)=1,"",IF(AND(YEAR(SepSun1+3)=CalendarYear,MONTH(SepSun1+3)=9),SepSun1+3,""))</f>
        <v>41520</v>
      </c>
      <c r="E5" s="17">
        <f>IF(DAY(SepSun1)=1,"",IF(AND(YEAR(SepSun1+4)=CalendarYear,MONTH(SepSun1+4)=9),SepSun1+4,""))</f>
        <v>41521</v>
      </c>
      <c r="F5" s="17">
        <f>IF(DAY(SepSun1)=1,"",IF(AND(YEAR(SepSun1+5)=CalendarYear,MONTH(SepSun1+5)=9),SepSun1+5,""))</f>
        <v>41522</v>
      </c>
      <c r="G5" s="17">
        <f>IF(DAY(SepSun1)=1,"",IF(AND(YEAR(SepSun1+6)=CalendarYear,MONTH(SepSun1+6)=9),SepSun1+6,""))</f>
        <v>41523</v>
      </c>
      <c r="H5" s="17">
        <f>IF(DAY(SepSun1)=1,IF(AND(YEAR(SepSun1)=CalendarYear,MONTH(SepSun1)=9),SepSun1,""),IF(AND(YEAR(SepSun1+7)=CalendarYear,MONTH(SepSun1+7)=9),SepSun1+7,""))</f>
        <v>41524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IF(DAY(SepSun1)=1,IF(AND(YEAR(SepSun1+1)=CalendarYear,MONTH(SepSun1+1)=9),SepSun1+1,""),IF(AND(YEAR(SepSun1+8)=CalendarYear,MONTH(SepSun1+8)=9),SepSun1+8,""))</f>
        <v>41525</v>
      </c>
      <c r="C7" s="18">
        <f>IF(DAY(SepSun1)=1,IF(AND(YEAR(SepSun1+2)=CalendarYear,MONTH(SepSun1+2)=9),SepSun1+2,""),IF(AND(YEAR(SepSun1+9)=CalendarYear,MONTH(SepSun1+9)=9),SepSun1+9,""))</f>
        <v>41526</v>
      </c>
      <c r="D7" s="18">
        <f>IF(DAY(SepSun1)=1,IF(AND(YEAR(SepSun1+3)=CalendarYear,MONTH(SepSun1+3)=9),SepSun1+3,""),IF(AND(YEAR(SepSun1+10)=CalendarYear,MONTH(SepSun1+10)=9),SepSun1+10,""))</f>
        <v>41527</v>
      </c>
      <c r="E7" s="18">
        <f>IF(DAY(SepSun1)=1,IF(AND(YEAR(SepSun1+4)=CalendarYear,MONTH(SepSun1+4)=9),SepSun1+4,""),IF(AND(YEAR(SepSun1+11)=CalendarYear,MONTH(SepSun1+11)=9),SepSun1+11,""))</f>
        <v>41528</v>
      </c>
      <c r="F7" s="18">
        <f>IF(DAY(SepSun1)=1,IF(AND(YEAR(SepSun1+5)=CalendarYear,MONTH(SepSun1+5)=9),SepSun1+5,""),IF(AND(YEAR(SepSun1+12)=CalendarYear,MONTH(SepSun1+12)=9),SepSun1+12,""))</f>
        <v>41529</v>
      </c>
      <c r="G7" s="18">
        <f>IF(DAY(SepSun1)=1,IF(AND(YEAR(SepSun1+6)=CalendarYear,MONTH(SepSun1+6)=9),SepSun1+6,""),IF(AND(YEAR(SepSun1+13)=CalendarYear,MONTH(SepSun1+13)=9),SepSun1+13,""))</f>
        <v>41530</v>
      </c>
      <c r="H7" s="18">
        <f>IF(DAY(SepSun1)=1,IF(AND(YEAR(SepSun1+7)=CalendarYear,MONTH(SepSun1+7)=9),SepSun1+7,""),IF(AND(YEAR(SepSun1+14)=CalendarYear,MONTH(SepSun1+14)=9),SepSun1+14,""))</f>
        <v>41531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IF(DAY(SepSun1)=1,IF(AND(YEAR(SepSun1+8)=CalendarYear,MONTH(SepSun1+8)=9),SepSun1+8,""),IF(AND(YEAR(SepSun1+15)=CalendarYear,MONTH(SepSun1+15)=9),SepSun1+15,""))</f>
        <v>41532</v>
      </c>
      <c r="C9" s="19">
        <f>IF(DAY(SepSun1)=1,IF(AND(YEAR(SepSun1+9)=CalendarYear,MONTH(SepSun1+9)=9),SepSun1+9,""),IF(AND(YEAR(SepSun1+16)=CalendarYear,MONTH(SepSun1+16)=9),SepSun1+16,""))</f>
        <v>41533</v>
      </c>
      <c r="D9" s="19">
        <f>IF(DAY(SepSun1)=1,IF(AND(YEAR(SepSun1+10)=CalendarYear,MONTH(SepSun1+10)=9),SepSun1+10,""),IF(AND(YEAR(SepSun1+17)=CalendarYear,MONTH(SepSun1+17)=9),SepSun1+17,""))</f>
        <v>41534</v>
      </c>
      <c r="E9" s="19">
        <f>IF(DAY(SepSun1)=1,IF(AND(YEAR(SepSun1+11)=CalendarYear,MONTH(SepSun1+11)=9),SepSun1+11,""),IF(AND(YEAR(SepSun1+18)=CalendarYear,MONTH(SepSun1+18)=9),SepSun1+18,""))</f>
        <v>41535</v>
      </c>
      <c r="F9" s="19">
        <f>IF(DAY(SepSun1)=1,IF(AND(YEAR(SepSun1+12)=CalendarYear,MONTH(SepSun1+12)=9),SepSun1+12,""),IF(AND(YEAR(SepSun1+19)=CalendarYear,MONTH(SepSun1+19)=9),SepSun1+19,""))</f>
        <v>41536</v>
      </c>
      <c r="G9" s="19">
        <f>IF(DAY(SepSun1)=1,IF(AND(YEAR(SepSun1+13)=CalendarYear,MONTH(SepSun1+13)=9),SepSun1+13,""),IF(AND(YEAR(SepSun1+20)=CalendarYear,MONTH(SepSun1+20)=9),SepSun1+20,""))</f>
        <v>41537</v>
      </c>
      <c r="H9" s="19">
        <f>IF(DAY(SepSun1)=1,IF(AND(YEAR(SepSun1+14)=CalendarYear,MONTH(SepSun1+14)=9),SepSun1+14,""),IF(AND(YEAR(SepSun1+21)=CalendarYear,MONTH(SepSun1+21)=9),SepSun1+21,""))</f>
        <v>41538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22"/>
      <c r="H10" s="11"/>
      <c r="I10" s="3"/>
    </row>
    <row r="11" spans="1:18" ht="15" customHeight="1" x14ac:dyDescent="0.25">
      <c r="A11"/>
      <c r="B11" s="20">
        <f>IF(DAY(SepSun1)=1,IF(AND(YEAR(SepSun1+15)=CalendarYear,MONTH(SepSun1+15)=9),SepSun1+15,""),IF(AND(YEAR(SepSun1+22)=CalendarYear,MONTH(SepSun1+22)=9),SepSun1+22,""))</f>
        <v>41539</v>
      </c>
      <c r="C11" s="20">
        <f>IF(DAY(SepSun1)=1,IF(AND(YEAR(SepSun1+16)=CalendarYear,MONTH(SepSun1+16)=9),SepSun1+16,""),IF(AND(YEAR(SepSun1+23)=CalendarYear,MONTH(SepSun1+23)=9),SepSun1+23,""))</f>
        <v>41540</v>
      </c>
      <c r="D11" s="20">
        <f>IF(DAY(SepSun1)=1,IF(AND(YEAR(SepSun1+17)=CalendarYear,MONTH(SepSun1+17)=9),SepSun1+17,""),IF(AND(YEAR(SepSun1+24)=CalendarYear,MONTH(SepSun1+24)=9),SepSun1+24,""))</f>
        <v>41541</v>
      </c>
      <c r="E11" s="20">
        <f>IF(DAY(SepSun1)=1,IF(AND(YEAR(SepSun1+18)=CalendarYear,MONTH(SepSun1+18)=9),SepSun1+18,""),IF(AND(YEAR(SepSun1+25)=CalendarYear,MONTH(SepSun1+25)=9),SepSun1+25,""))</f>
        <v>41542</v>
      </c>
      <c r="F11" s="20">
        <f>IF(DAY(SepSun1)=1,IF(AND(YEAR(SepSun1+19)=CalendarYear,MONTH(SepSun1+19)=9),SepSun1+19,""),IF(AND(YEAR(SepSun1+26)=CalendarYear,MONTH(SepSun1+26)=9),SepSun1+26,""))</f>
        <v>41543</v>
      </c>
      <c r="G11" s="20">
        <f>IF(DAY(SepSun1)=1,IF(AND(YEAR(SepSun1+20)=CalendarYear,MONTH(SepSun1+20)=9),SepSun1+20,""),IF(AND(YEAR(SepSun1+27)=CalendarYear,MONTH(SepSun1+27)=9),SepSun1+27,""))</f>
        <v>41544</v>
      </c>
      <c r="H11" s="20">
        <f>IF(DAY(SepSun1)=1,IF(AND(YEAR(SepSun1+21)=CalendarYear,MONTH(SepSun1+21)=9),SepSun1+21,""),IF(AND(YEAR(SepSun1+28)=CalendarYear,MONTH(SepSun1+28)=9),SepSun1+28,""))</f>
        <v>41545</v>
      </c>
      <c r="I11" s="3"/>
    </row>
    <row r="12" spans="1:18" ht="55.5" customHeight="1" x14ac:dyDescent="0.25">
      <c r="A12"/>
      <c r="B12" s="12"/>
      <c r="C12" s="23"/>
      <c r="D12" s="23"/>
      <c r="E12" s="23"/>
      <c r="F12" s="23"/>
      <c r="G12" s="24"/>
      <c r="H12" s="13"/>
      <c r="I12" s="3"/>
    </row>
    <row r="13" spans="1:18" ht="15" customHeight="1" x14ac:dyDescent="0.25">
      <c r="A13"/>
      <c r="B13" s="19">
        <f>IF(DAY(SepSun1)=1,IF(AND(YEAR(SepSun1+22)=CalendarYear,MONTH(SepSun1+22)=9),SepSun1+22,""),IF(AND(YEAR(SepSun1+29)=CalendarYear,MONTH(SepSun1+29)=9),SepSun1+29,""))</f>
        <v>41546</v>
      </c>
      <c r="C13" s="19">
        <f>IF(DAY(SepSun1)=1,IF(AND(YEAR(SepSun1+23)=CalendarYear,MONTH(SepSun1+23)=9),SepSun1+23,""),IF(AND(YEAR(SepSun1+30)=CalendarYear,MONTH(SepSun1+30)=9),SepSun1+30,""))</f>
        <v>41547</v>
      </c>
      <c r="D13" s="19" t="str">
        <f>IF(DAY(SepSun1)=1,IF(AND(YEAR(SepSun1+24)=CalendarYear,MONTH(SepSun1+24)=9),SepSun1+24,""),IF(AND(YEAR(SepSun1+31)=CalendarYear,MONTH(SepSun1+31)=9),SepSun1+31,""))</f>
        <v/>
      </c>
      <c r="E13" s="19" t="str">
        <f>IF(DAY(SepSun1)=1,IF(AND(YEAR(SepSun1+25)=CalendarYear,MONTH(SepSun1+25)=9),SepSun1+25,""),IF(AND(YEAR(SepSun1+32)=CalendarYear,MONTH(SepSun1+32)=9),SepSun1+32,""))</f>
        <v/>
      </c>
      <c r="F13" s="19" t="str">
        <f>IF(DAY(SepSun1)=1,IF(AND(YEAR(SepSun1+26)=CalendarYear,MONTH(SepSun1+26)=9),SepSun1+26,""),IF(AND(YEAR(SepSun1+33)=CalendarYear,MONTH(SepSun1+33)=9),SepSun1+33,""))</f>
        <v/>
      </c>
      <c r="G13" s="19" t="str">
        <f>IF(DAY(SepSun1)=1,IF(AND(YEAR(SepSun1+27)=CalendarYear,MONTH(SepSun1+27)=9),SepSun1+27,""),IF(AND(YEAR(SepSun1+34)=CalendarYear,MONTH(SepSun1+34)=9),SepSun1+34,""))</f>
        <v/>
      </c>
      <c r="H13" s="19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IF(DAY(SepSun1)=1,IF(AND(YEAR(SepSun1+29)=CalendarYear,MONTH(SepSun1+29)=9),SepSun1+29,""),IF(AND(YEAR(SepSun1+36)=CalendarYear,MONTH(SepSun1+36)=9),SepSun1+36,""))</f>
        <v/>
      </c>
      <c r="C15" s="21" t="str">
        <f>IF(DAY(SepSun1)=1,IF(AND(YEAR(SepSun1+30)=CalendarYear,MONTH(SepSun1+30)=9),SepSun1+30,""),IF(AND(YEAR(SepSun1+37)=CalendarYear,MONTH(SepSun1+37)=9),SepSun1+37,""))</f>
        <v/>
      </c>
      <c r="D15" s="27" t="s">
        <v>7</v>
      </c>
      <c r="E15" s="28"/>
      <c r="F15" s="28"/>
      <c r="G15" s="28"/>
      <c r="H15" s="29"/>
      <c r="I15" s="3"/>
    </row>
    <row r="16" spans="1:18" ht="55.5" customHeight="1" x14ac:dyDescent="0.25">
      <c r="A16"/>
      <c r="B16" s="12"/>
      <c r="C16" s="12"/>
      <c r="D16" s="30"/>
      <c r="E16" s="31"/>
      <c r="F16" s="31"/>
      <c r="G16" s="31"/>
      <c r="H16" s="32"/>
      <c r="I16" s="3"/>
    </row>
    <row r="17" spans="1:8" ht="17.25" customHeight="1" x14ac:dyDescent="0.2"/>
    <row r="19" spans="1:8" ht="21" customHeight="1" x14ac:dyDescent="0.25">
      <c r="C19" s="6"/>
      <c r="D19" s="5"/>
      <c r="E19" s="4"/>
    </row>
    <row r="20" spans="1:8" ht="19.5" customHeight="1" x14ac:dyDescent="0.25">
      <c r="A20"/>
    </row>
    <row r="21" spans="1:8" ht="49.5" x14ac:dyDescent="0.25">
      <c r="A21"/>
      <c r="B21" s="26" t="str">
        <f>UPPER(TEXT(DATE(CalendarYear,10,1),"mmmm yyyy"))</f>
        <v>OCTOBER 2013</v>
      </c>
      <c r="C21" s="26"/>
      <c r="D21" s="26"/>
      <c r="E21" s="26"/>
      <c r="F21" s="26"/>
      <c r="G21" s="33"/>
      <c r="H21" s="34"/>
    </row>
    <row r="22" spans="1:8" ht="30" customHeight="1" x14ac:dyDescent="0.25">
      <c r="A22"/>
      <c r="B22" s="14" t="s">
        <v>6</v>
      </c>
      <c r="C22" s="15" t="s">
        <v>0</v>
      </c>
      <c r="D22" s="15" t="s">
        <v>1</v>
      </c>
      <c r="E22" s="15" t="s">
        <v>2</v>
      </c>
      <c r="F22" s="15" t="s">
        <v>3</v>
      </c>
      <c r="G22" s="15" t="s">
        <v>4</v>
      </c>
      <c r="H22" s="16" t="s">
        <v>5</v>
      </c>
    </row>
    <row r="23" spans="1:8" ht="15.75" x14ac:dyDescent="0.25">
      <c r="A23"/>
      <c r="B23" s="17" t="str">
        <f>IF(DAY(OctSun1)=1,"",IF(AND(YEAR(OctSun1+1)=CalendarYear,MONTH(OctSun1+1)=10),OctSun1+1,""))</f>
        <v/>
      </c>
      <c r="C23" s="17" t="str">
        <f>IF(DAY(OctSun1)=1,"",IF(AND(YEAR(OctSun1+2)=CalendarYear,MONTH(OctSun1+2)=10),OctSun1+2,""))</f>
        <v/>
      </c>
      <c r="D23" s="17">
        <f>IF(DAY(OctSun1)=1,"",IF(AND(YEAR(OctSun1+3)=CalendarYear,MONTH(OctSun1+3)=10),OctSun1+3,""))</f>
        <v>41548</v>
      </c>
      <c r="E23" s="17">
        <f>IF(DAY(OctSun1)=1,"",IF(AND(YEAR(OctSun1+4)=CalendarYear,MONTH(OctSun1+4)=10),OctSun1+4,""))</f>
        <v>41549</v>
      </c>
      <c r="F23" s="17">
        <f>IF(DAY(OctSun1)=1,"",IF(AND(YEAR(OctSun1+5)=CalendarYear,MONTH(OctSun1+5)=10),OctSun1+5,""))</f>
        <v>41550</v>
      </c>
      <c r="G23" s="17">
        <f>IF(DAY(OctSun1)=1,"",IF(AND(YEAR(OctSun1+6)=CalendarYear,MONTH(OctSun1+6)=10),OctSun1+6,""))</f>
        <v>41551</v>
      </c>
      <c r="H23" s="17">
        <f>IF(DAY(OctSun1)=1,IF(AND(YEAR(OctSun1)=CalendarYear,MONTH(OctSun1)=10),OctSun1,""),IF(AND(YEAR(OctSun1+7)=CalendarYear,MONTH(OctSun1+7)=10),OctSun1+7,""))</f>
        <v>41552</v>
      </c>
    </row>
    <row r="24" spans="1:8" ht="56.25" customHeight="1" x14ac:dyDescent="0.25">
      <c r="A24"/>
      <c r="B24" s="10"/>
      <c r="C24" s="10"/>
      <c r="D24" s="10"/>
      <c r="E24" s="10"/>
      <c r="F24" s="10"/>
      <c r="G24" s="11"/>
      <c r="H24" s="11"/>
    </row>
    <row r="25" spans="1:8" ht="15.75" x14ac:dyDescent="0.25">
      <c r="A25"/>
      <c r="B25" s="18">
        <f>IF(DAY(OctSun1)=1,IF(AND(YEAR(OctSun1+1)=CalendarYear,MONTH(OctSun1+1)=10),OctSun1+1,""),IF(AND(YEAR(OctSun1+8)=CalendarYear,MONTH(OctSun1+8)=10),OctSun1+8,""))</f>
        <v>41553</v>
      </c>
      <c r="C25" s="18">
        <f>IF(DAY(OctSun1)=1,IF(AND(YEAR(OctSun1+2)=CalendarYear,MONTH(OctSun1+2)=10),OctSun1+2,""),IF(AND(YEAR(OctSun1+9)=CalendarYear,MONTH(OctSun1+9)=10),OctSun1+9,""))</f>
        <v>41554</v>
      </c>
      <c r="D25" s="18">
        <f>IF(DAY(OctSun1)=1,IF(AND(YEAR(OctSun1+3)=CalendarYear,MONTH(OctSun1+3)=10),OctSun1+3,""),IF(AND(YEAR(OctSun1+10)=CalendarYear,MONTH(OctSun1+10)=10),OctSun1+10,""))</f>
        <v>41555</v>
      </c>
      <c r="E25" s="18">
        <f>IF(DAY(OctSun1)=1,IF(AND(YEAR(OctSun1+4)=CalendarYear,MONTH(OctSun1+4)=10),OctSun1+4,""),IF(AND(YEAR(OctSun1+11)=CalendarYear,MONTH(OctSun1+11)=10),OctSun1+11,""))</f>
        <v>41556</v>
      </c>
      <c r="F25" s="18">
        <f>IF(DAY(OctSun1)=1,IF(AND(YEAR(OctSun1+5)=CalendarYear,MONTH(OctSun1+5)=10),OctSun1+5,""),IF(AND(YEAR(OctSun1+12)=CalendarYear,MONTH(OctSun1+12)=10),OctSun1+12,""))</f>
        <v>41557</v>
      </c>
      <c r="G25" s="18">
        <f>IF(DAY(OctSun1)=1,IF(AND(YEAR(OctSun1+6)=CalendarYear,MONTH(OctSun1+6)=10),OctSun1+6,""),IF(AND(YEAR(OctSun1+13)=CalendarYear,MONTH(OctSun1+13)=10),OctSun1+13,""))</f>
        <v>41558</v>
      </c>
      <c r="H25" s="18">
        <f>IF(DAY(OctSun1)=1,IF(AND(YEAR(OctSun1+7)=CalendarYear,MONTH(OctSun1+7)=10),OctSun1+7,""),IF(AND(YEAR(OctSun1+14)=CalendarYear,MONTH(OctSun1+14)=10),OctSun1+14,""))</f>
        <v>41559</v>
      </c>
    </row>
    <row r="26" spans="1:8" ht="56.25" customHeight="1" x14ac:dyDescent="0.25">
      <c r="A26"/>
      <c r="B26" s="12"/>
      <c r="C26" s="12"/>
      <c r="D26" s="12"/>
      <c r="E26" s="12"/>
      <c r="F26" s="12"/>
      <c r="G26" s="23"/>
      <c r="H26" s="13"/>
    </row>
    <row r="27" spans="1:8" ht="15.75" x14ac:dyDescent="0.25">
      <c r="A27"/>
      <c r="B27" s="19">
        <f>IF(DAY(OctSun1)=1,IF(AND(YEAR(OctSun1+8)=CalendarYear,MONTH(OctSun1+8)=10),OctSun1+8,""),IF(AND(YEAR(OctSun1+15)=CalendarYear,MONTH(OctSun1+15)=10),OctSun1+15,""))</f>
        <v>41560</v>
      </c>
      <c r="C27" s="19">
        <f>IF(DAY(OctSun1)=1,IF(AND(YEAR(OctSun1+9)=CalendarYear,MONTH(OctSun1+9)=10),OctSun1+9,""),IF(AND(YEAR(OctSun1+16)=CalendarYear,MONTH(OctSun1+16)=10),OctSun1+16,""))</f>
        <v>41561</v>
      </c>
      <c r="D27" s="19">
        <f>IF(DAY(OctSun1)=1,IF(AND(YEAR(OctSun1+10)=CalendarYear,MONTH(OctSun1+10)=10),OctSun1+10,""),IF(AND(YEAR(OctSun1+17)=CalendarYear,MONTH(OctSun1+17)=10),OctSun1+17,""))</f>
        <v>41562</v>
      </c>
      <c r="E27" s="19">
        <f>IF(DAY(OctSun1)=1,IF(AND(YEAR(OctSun1+11)=CalendarYear,MONTH(OctSun1+11)=10),OctSun1+11,""),IF(AND(YEAR(OctSun1+18)=CalendarYear,MONTH(OctSun1+18)=10),OctSun1+18,""))</f>
        <v>41563</v>
      </c>
      <c r="F27" s="19">
        <f>IF(DAY(OctSun1)=1,IF(AND(YEAR(OctSun1+12)=CalendarYear,MONTH(OctSun1+12)=10),OctSun1+12,""),IF(AND(YEAR(OctSun1+19)=CalendarYear,MONTH(OctSun1+19)=10),OctSun1+19,""))</f>
        <v>41564</v>
      </c>
      <c r="G27" s="19">
        <f>IF(DAY(OctSun1)=1,IF(AND(YEAR(OctSun1+13)=CalendarYear,MONTH(OctSun1+13)=10),OctSun1+13,""),IF(AND(YEAR(OctSun1+20)=CalendarYear,MONTH(OctSun1+20)=10),OctSun1+20,""))</f>
        <v>41565</v>
      </c>
      <c r="H27" s="19">
        <f>IF(DAY(OctSun1)=1,IF(AND(YEAR(OctSun1+14)=CalendarYear,MONTH(OctSun1+14)=10),OctSun1+14,""),IF(AND(YEAR(OctSun1+21)=CalendarYear,MONTH(OctSun1+21)=10),OctSun1+21,""))</f>
        <v>41566</v>
      </c>
    </row>
    <row r="28" spans="1:8" ht="56.25" customHeight="1" x14ac:dyDescent="0.25">
      <c r="A28"/>
      <c r="B28" s="10"/>
      <c r="C28" s="25"/>
      <c r="D28" s="25"/>
      <c r="E28" s="25"/>
      <c r="F28" s="25"/>
      <c r="G28" s="22"/>
      <c r="H28" s="11"/>
    </row>
    <row r="29" spans="1:8" ht="15.75" x14ac:dyDescent="0.25">
      <c r="A29"/>
      <c r="B29" s="20">
        <f>IF(DAY(OctSun1)=1,IF(AND(YEAR(OctSun1+15)=CalendarYear,MONTH(OctSun1+15)=10),OctSun1+15,""),IF(AND(YEAR(OctSun1+22)=CalendarYear,MONTH(OctSun1+22)=10),OctSun1+22,""))</f>
        <v>41567</v>
      </c>
      <c r="C29" s="20">
        <f>IF(DAY(OctSun1)=1,IF(AND(YEAR(OctSun1+16)=CalendarYear,MONTH(OctSun1+16)=10),OctSun1+16,""),IF(AND(YEAR(OctSun1+23)=CalendarYear,MONTH(OctSun1+23)=10),OctSun1+23,""))</f>
        <v>41568</v>
      </c>
      <c r="D29" s="20">
        <f>IF(DAY(OctSun1)=1,IF(AND(YEAR(OctSun1+17)=CalendarYear,MONTH(OctSun1+17)=10),OctSun1+17,""),IF(AND(YEAR(OctSun1+24)=CalendarYear,MONTH(OctSun1+24)=10),OctSun1+24,""))</f>
        <v>41569</v>
      </c>
      <c r="E29" s="20">
        <f>IF(DAY(OctSun1)=1,IF(AND(YEAR(OctSun1+18)=CalendarYear,MONTH(OctSun1+18)=10),OctSun1+18,""),IF(AND(YEAR(OctSun1+25)=CalendarYear,MONTH(OctSun1+25)=10),OctSun1+25,""))</f>
        <v>41570</v>
      </c>
      <c r="F29" s="20">
        <f>IF(DAY(OctSun1)=1,IF(AND(YEAR(OctSun1+19)=CalendarYear,MONTH(OctSun1+19)=10),OctSun1+19,""),IF(AND(YEAR(OctSun1+26)=CalendarYear,MONTH(OctSun1+26)=10),OctSun1+26,""))</f>
        <v>41571</v>
      </c>
      <c r="G29" s="20">
        <f>IF(DAY(OctSun1)=1,IF(AND(YEAR(OctSun1+20)=CalendarYear,MONTH(OctSun1+20)=10),OctSun1+20,""),IF(AND(YEAR(OctSun1+27)=CalendarYear,MONTH(OctSun1+27)=10),OctSun1+27,""))</f>
        <v>41572</v>
      </c>
      <c r="H29" s="20">
        <f>IF(DAY(OctSun1)=1,IF(AND(YEAR(OctSun1+21)=CalendarYear,MONTH(OctSun1+21)=10),OctSun1+21,""),IF(AND(YEAR(OctSun1+28)=CalendarYear,MONTH(OctSun1+28)=10),OctSun1+28,""))</f>
        <v>41573</v>
      </c>
    </row>
    <row r="30" spans="1:8" ht="55.5" customHeight="1" x14ac:dyDescent="0.25">
      <c r="A30"/>
      <c r="B30" s="12"/>
      <c r="C30" s="12"/>
      <c r="D30" s="12"/>
      <c r="E30" s="12"/>
      <c r="F30" s="12"/>
      <c r="G30" s="13"/>
      <c r="H30" s="13"/>
    </row>
    <row r="31" spans="1:8" ht="15.75" x14ac:dyDescent="0.25">
      <c r="A31"/>
      <c r="B31" s="19">
        <f>IF(DAY(OctSun1)=1,IF(AND(YEAR(OctSun1+22)=CalendarYear,MONTH(OctSun1+22)=10),OctSun1+22,""),IF(AND(YEAR(OctSun1+29)=CalendarYear,MONTH(OctSun1+29)=10),OctSun1+29,""))</f>
        <v>41574</v>
      </c>
      <c r="C31" s="19">
        <f>IF(DAY(OctSun1)=1,IF(AND(YEAR(OctSun1+23)=CalendarYear,MONTH(OctSun1+23)=10),OctSun1+23,""),IF(AND(YEAR(OctSun1+30)=CalendarYear,MONTH(OctSun1+30)=10),OctSun1+30,""))</f>
        <v>41575</v>
      </c>
      <c r="D31" s="19">
        <f>IF(DAY(OctSun1)=1,IF(AND(YEAR(OctSun1+24)=CalendarYear,MONTH(OctSun1+24)=10),OctSun1+24,""),IF(AND(YEAR(OctSun1+31)=CalendarYear,MONTH(OctSun1+31)=10),OctSun1+31,""))</f>
        <v>41576</v>
      </c>
      <c r="E31" s="19">
        <f>IF(DAY(OctSun1)=1,IF(AND(YEAR(OctSun1+25)=CalendarYear,MONTH(OctSun1+25)=10),OctSun1+25,""),IF(AND(YEAR(OctSun1+32)=CalendarYear,MONTH(OctSun1+32)=10),OctSun1+32,""))</f>
        <v>41577</v>
      </c>
      <c r="F31" s="19">
        <f>IF(DAY(OctSun1)=1,IF(AND(YEAR(OctSun1+26)=CalendarYear,MONTH(OctSun1+26)=10),OctSun1+26,""),IF(AND(YEAR(OctSun1+33)=CalendarYear,MONTH(OctSun1+33)=10),OctSun1+33,""))</f>
        <v>41578</v>
      </c>
      <c r="G31" s="19" t="str">
        <f>IF(DAY(OctSun1)=1,IF(AND(YEAR(OctSun1+27)=CalendarYear,MONTH(OctSun1+27)=10),OctSun1+27,""),IF(AND(YEAR(OctSun1+34)=CalendarYear,MONTH(OctSun1+34)=10),OctSun1+34,""))</f>
        <v/>
      </c>
      <c r="H31" s="19" t="str">
        <f>IF(DAY(OctSun1)=1,IF(AND(YEAR(OctSun1+28)=CalendarYear,MONTH(OctSun1+28)=10),OctSun1+28,""),IF(AND(YEAR(OctSun1+35)=CalendarYear,MONTH(OctSun1+35)=10),OctSun1+35,""))</f>
        <v/>
      </c>
    </row>
    <row r="32" spans="1:8" ht="55.5" customHeight="1" x14ac:dyDescent="0.25">
      <c r="A32"/>
      <c r="B32" s="10"/>
      <c r="C32" s="10"/>
      <c r="D32" s="10"/>
      <c r="E32" s="10"/>
      <c r="F32" s="10"/>
      <c r="G32" s="11"/>
      <c r="H32" s="11"/>
    </row>
    <row r="33" spans="1:8" ht="15.75" x14ac:dyDescent="0.25">
      <c r="A33"/>
      <c r="B33" s="20" t="str">
        <f>IF(DAY(OctSun1)=1,IF(AND(YEAR(OctSun1+29)=CalendarYear,MONTH(OctSun1+29)=10),OctSun1+29,""),IF(AND(YEAR(OctSun1+36)=CalendarYear,MONTH(OctSun1+36)=10),OctSun1+36,""))</f>
        <v/>
      </c>
      <c r="C33" s="21" t="str">
        <f>IF(DAY(OctSun1)=1,IF(AND(YEAR(OctSun1+30)=CalendarYear,MONTH(OctSun1+30)=10),OctSun1+30,""),IF(AND(YEAR(OctSun1+37)=CalendarYear,MONTH(OctSun1+37)=10),OctSun1+37,""))</f>
        <v/>
      </c>
      <c r="D33" s="27" t="s">
        <v>7</v>
      </c>
      <c r="E33" s="28"/>
      <c r="F33" s="28"/>
      <c r="G33" s="28"/>
      <c r="H33" s="29"/>
    </row>
    <row r="34" spans="1:8" ht="15.75" x14ac:dyDescent="0.25">
      <c r="A34"/>
      <c r="B34" s="12"/>
      <c r="C34" s="12"/>
      <c r="D34" s="30"/>
      <c r="E34" s="31"/>
      <c r="F34" s="31"/>
      <c r="G34" s="31"/>
      <c r="H34" s="32"/>
    </row>
    <row r="38" spans="1:8" ht="55.5" customHeight="1" x14ac:dyDescent="0.2">
      <c r="B38" s="26" t="str">
        <f>UPPER(TEXT(DATE(CalendarYear,11,1),"mmmm yyyy"))</f>
        <v>NOVEMBER 2013</v>
      </c>
      <c r="C38" s="26"/>
      <c r="D38" s="26"/>
      <c r="E38" s="26"/>
      <c r="F38" s="26"/>
      <c r="G38" s="33"/>
      <c r="H38" s="34"/>
    </row>
    <row r="39" spans="1:8" ht="21.75" customHeight="1" x14ac:dyDescent="0.2">
      <c r="B39" s="14" t="s">
        <v>6</v>
      </c>
      <c r="C39" s="15" t="s">
        <v>0</v>
      </c>
      <c r="D39" s="15" t="s">
        <v>1</v>
      </c>
      <c r="E39" s="15" t="s">
        <v>2</v>
      </c>
      <c r="F39" s="15" t="s">
        <v>3</v>
      </c>
      <c r="G39" s="15" t="s">
        <v>4</v>
      </c>
      <c r="H39" s="16" t="s">
        <v>5</v>
      </c>
    </row>
    <row r="40" spans="1:8" x14ac:dyDescent="0.2">
      <c r="B40" s="17" t="str">
        <f>IF(DAY(NovSun1)=1,"",IF(AND(YEAR(NovSun1+1)=CalendarYear,MONTH(NovSun1+1)=11),NovSun1+1,""))</f>
        <v/>
      </c>
      <c r="C40" s="17" t="str">
        <f>IF(DAY(NovSun1)=1,"",IF(AND(YEAR(NovSun1+2)=CalendarYear,MONTH(NovSun1+2)=11),NovSun1+2,""))</f>
        <v/>
      </c>
      <c r="D40" s="17" t="str">
        <f>IF(DAY(NovSun1)=1,"",IF(AND(YEAR(NovSun1+3)=CalendarYear,MONTH(NovSun1+3)=11),NovSun1+3,""))</f>
        <v/>
      </c>
      <c r="E40" s="17" t="str">
        <f>IF(DAY(NovSun1)=1,"",IF(AND(YEAR(NovSun1+4)=CalendarYear,MONTH(NovSun1+4)=11),NovSun1+4,""))</f>
        <v/>
      </c>
      <c r="F40" s="17" t="str">
        <f>IF(DAY(NovSun1)=1,"",IF(AND(YEAR(NovSun1+5)=CalendarYear,MONTH(NovSun1+5)=11),NovSun1+5,""))</f>
        <v/>
      </c>
      <c r="G40" s="17">
        <f>IF(DAY(NovSun1)=1,"",IF(AND(YEAR(NovSun1+6)=CalendarYear,MONTH(NovSun1+6)=11),NovSun1+6,""))</f>
        <v>41579</v>
      </c>
      <c r="H40" s="17">
        <f>IF(DAY(NovSun1)=1,IF(AND(YEAR(NovSun1)=CalendarYear,MONTH(NovSun1)=11),NovSun1,""),IF(AND(YEAR(NovSun1+7)=CalendarYear,MONTH(NovSun1+7)=11),NovSun1+7,""))</f>
        <v>41580</v>
      </c>
    </row>
    <row r="41" spans="1:8" ht="56.25" customHeight="1" x14ac:dyDescent="0.2">
      <c r="B41" s="10"/>
      <c r="C41" s="10"/>
      <c r="D41" s="10"/>
      <c r="E41" s="10"/>
      <c r="F41" s="10"/>
      <c r="G41" s="11"/>
      <c r="H41" s="11"/>
    </row>
    <row r="42" spans="1:8" x14ac:dyDescent="0.2">
      <c r="B42" s="18">
        <f>IF(DAY(NovSun1)=1,IF(AND(YEAR(NovSun1+1)=CalendarYear,MONTH(NovSun1+1)=11),NovSun1+1,""),IF(AND(YEAR(NovSun1+8)=CalendarYear,MONTH(NovSun1+8)=11),NovSun1+8,""))</f>
        <v>41581</v>
      </c>
      <c r="C42" s="18">
        <f>IF(DAY(NovSun1)=1,IF(AND(YEAR(NovSun1+2)=CalendarYear,MONTH(NovSun1+2)=11),NovSun1+2,""),IF(AND(YEAR(NovSun1+9)=CalendarYear,MONTH(NovSun1+9)=11),NovSun1+9,""))</f>
        <v>41582</v>
      </c>
      <c r="D42" s="18">
        <f>IF(DAY(NovSun1)=1,IF(AND(YEAR(NovSun1+3)=CalendarYear,MONTH(NovSun1+3)=11),NovSun1+3,""),IF(AND(YEAR(NovSun1+10)=CalendarYear,MONTH(NovSun1+10)=11),NovSun1+10,""))</f>
        <v>41583</v>
      </c>
      <c r="E42" s="18">
        <f>IF(DAY(NovSun1)=1,IF(AND(YEAR(NovSun1+4)=CalendarYear,MONTH(NovSun1+4)=11),NovSun1+4,""),IF(AND(YEAR(NovSun1+11)=CalendarYear,MONTH(NovSun1+11)=11),NovSun1+11,""))</f>
        <v>41584</v>
      </c>
      <c r="F42" s="18">
        <f>IF(DAY(NovSun1)=1,IF(AND(YEAR(NovSun1+5)=CalendarYear,MONTH(NovSun1+5)=11),NovSun1+5,""),IF(AND(YEAR(NovSun1+12)=CalendarYear,MONTH(NovSun1+12)=11),NovSun1+12,""))</f>
        <v>41585</v>
      </c>
      <c r="G42" s="18">
        <f>IF(DAY(NovSun1)=1,IF(AND(YEAR(NovSun1+6)=CalendarYear,MONTH(NovSun1+6)=11),NovSun1+6,""),IF(AND(YEAR(NovSun1+13)=CalendarYear,MONTH(NovSun1+13)=11),NovSun1+13,""))</f>
        <v>41586</v>
      </c>
      <c r="H42" s="18">
        <f>IF(DAY(NovSun1)=1,IF(AND(YEAR(NovSun1+7)=CalendarYear,MONTH(NovSun1+7)=11),NovSun1+7,""),IF(AND(YEAR(NovSun1+14)=CalendarYear,MONTH(NovSun1+14)=11),NovSun1+14,""))</f>
        <v>41587</v>
      </c>
    </row>
    <row r="43" spans="1:8" ht="56.25" customHeight="1" x14ac:dyDescent="0.2">
      <c r="B43" s="12"/>
      <c r="C43" s="12"/>
      <c r="D43" s="12"/>
      <c r="E43" s="12"/>
      <c r="F43" s="12"/>
      <c r="G43" s="23"/>
      <c r="H43" s="13"/>
    </row>
    <row r="44" spans="1:8" x14ac:dyDescent="0.2">
      <c r="B44" s="19">
        <f>IF(DAY(NovSun1)=1,IF(AND(YEAR(NovSun1+8)=CalendarYear,MONTH(NovSun1+8)=11),NovSun1+8,""),IF(AND(YEAR(NovSun1+15)=CalendarYear,MONTH(NovSun1+15)=11),NovSun1+15,""))</f>
        <v>41588</v>
      </c>
      <c r="C44" s="19">
        <f>IF(DAY(NovSun1)=1,IF(AND(YEAR(NovSun1+9)=CalendarYear,MONTH(NovSun1+9)=11),NovSun1+9,""),IF(AND(YEAR(NovSun1+16)=CalendarYear,MONTH(NovSun1+16)=11),NovSun1+16,""))</f>
        <v>41589</v>
      </c>
      <c r="D44" s="19">
        <f>IF(DAY(NovSun1)=1,IF(AND(YEAR(NovSun1+10)=CalendarYear,MONTH(NovSun1+10)=11),NovSun1+10,""),IF(AND(YEAR(NovSun1+17)=CalendarYear,MONTH(NovSun1+17)=11),NovSun1+17,""))</f>
        <v>41590</v>
      </c>
      <c r="E44" s="19">
        <f>IF(DAY(NovSun1)=1,IF(AND(YEAR(NovSun1+11)=CalendarYear,MONTH(NovSun1+11)=11),NovSun1+11,""),IF(AND(YEAR(NovSun1+18)=CalendarYear,MONTH(NovSun1+18)=11),NovSun1+18,""))</f>
        <v>41591</v>
      </c>
      <c r="F44" s="19">
        <f>IF(DAY(NovSun1)=1,IF(AND(YEAR(NovSun1+12)=CalendarYear,MONTH(NovSun1+12)=11),NovSun1+12,""),IF(AND(YEAR(NovSun1+19)=CalendarYear,MONTH(NovSun1+19)=11),NovSun1+19,""))</f>
        <v>41592</v>
      </c>
      <c r="G44" s="19">
        <f>IF(DAY(NovSun1)=1,IF(AND(YEAR(NovSun1+13)=CalendarYear,MONTH(NovSun1+13)=11),NovSun1+13,""),IF(AND(YEAR(NovSun1+20)=CalendarYear,MONTH(NovSun1+20)=11),NovSun1+20,""))</f>
        <v>41593</v>
      </c>
      <c r="H44" s="19">
        <f>IF(DAY(NovSun1)=1,IF(AND(YEAR(NovSun1+14)=CalendarYear,MONTH(NovSun1+14)=11),NovSun1+14,""),IF(AND(YEAR(NovSun1+21)=CalendarYear,MONTH(NovSun1+21)=11),NovSun1+21,""))</f>
        <v>41594</v>
      </c>
    </row>
    <row r="45" spans="1:8" ht="56.25" customHeight="1" x14ac:dyDescent="0.2">
      <c r="B45" s="10"/>
      <c r="C45" s="25"/>
      <c r="D45" s="25"/>
      <c r="E45" s="25"/>
      <c r="F45" s="25"/>
      <c r="G45" s="22"/>
      <c r="H45" s="11"/>
    </row>
    <row r="46" spans="1:8" x14ac:dyDescent="0.2">
      <c r="B46" s="20">
        <f>IF(DAY(NovSun1)=1,IF(AND(YEAR(NovSun1+15)=CalendarYear,MONTH(NovSun1+15)=11),NovSun1+15,""),IF(AND(YEAR(NovSun1+22)=CalendarYear,MONTH(NovSun1+22)=11),NovSun1+22,""))</f>
        <v>41595</v>
      </c>
      <c r="C46" s="20">
        <f>IF(DAY(NovSun1)=1,IF(AND(YEAR(NovSun1+16)=CalendarYear,MONTH(NovSun1+16)=11),NovSun1+16,""),IF(AND(YEAR(NovSun1+23)=CalendarYear,MONTH(NovSun1+23)=11),NovSun1+23,""))</f>
        <v>41596</v>
      </c>
      <c r="D46" s="20">
        <f>IF(DAY(NovSun1)=1,IF(AND(YEAR(NovSun1+17)=CalendarYear,MONTH(NovSun1+17)=11),NovSun1+17,""),IF(AND(YEAR(NovSun1+24)=CalendarYear,MONTH(NovSun1+24)=11),NovSun1+24,""))</f>
        <v>41597</v>
      </c>
      <c r="E46" s="20">
        <f>IF(DAY(NovSun1)=1,IF(AND(YEAR(NovSun1+18)=CalendarYear,MONTH(NovSun1+18)=11),NovSun1+18,""),IF(AND(YEAR(NovSun1+25)=CalendarYear,MONTH(NovSun1+25)=11),NovSun1+25,""))</f>
        <v>41598</v>
      </c>
      <c r="F46" s="20">
        <f>IF(DAY(NovSun1)=1,IF(AND(YEAR(NovSun1+19)=CalendarYear,MONTH(NovSun1+19)=11),NovSun1+19,""),IF(AND(YEAR(NovSun1+26)=CalendarYear,MONTH(NovSun1+26)=11),NovSun1+26,""))</f>
        <v>41599</v>
      </c>
      <c r="G46" s="20">
        <f>IF(DAY(NovSun1)=1,IF(AND(YEAR(NovSun1+20)=CalendarYear,MONTH(NovSun1+20)=11),NovSun1+20,""),IF(AND(YEAR(NovSun1+27)=CalendarYear,MONTH(NovSun1+27)=11),NovSun1+27,""))</f>
        <v>41600</v>
      </c>
      <c r="H46" s="20">
        <f>IF(DAY(NovSun1)=1,IF(AND(YEAR(NovSun1+21)=CalendarYear,MONTH(NovSun1+21)=11),NovSun1+21,""),IF(AND(YEAR(NovSun1+28)=CalendarYear,MONTH(NovSun1+28)=11),NovSun1+28,""))</f>
        <v>41601</v>
      </c>
    </row>
    <row r="47" spans="1:8" ht="56.25" customHeight="1" x14ac:dyDescent="0.2">
      <c r="B47" s="12"/>
      <c r="C47" s="12"/>
      <c r="D47" s="12"/>
      <c r="E47" s="12"/>
      <c r="F47" s="12"/>
      <c r="G47" s="13"/>
      <c r="H47" s="13"/>
    </row>
    <row r="48" spans="1:8" x14ac:dyDescent="0.2">
      <c r="B48" s="19">
        <f>IF(DAY(NovSun1)=1,IF(AND(YEAR(NovSun1+22)=CalendarYear,MONTH(NovSun1+22)=11),NovSun1+22,""),IF(AND(YEAR(NovSun1+29)=CalendarYear,MONTH(NovSun1+29)=11),NovSun1+29,""))</f>
        <v>41602</v>
      </c>
      <c r="C48" s="19">
        <f>IF(DAY(NovSun1)=1,IF(AND(YEAR(NovSun1+23)=CalendarYear,MONTH(NovSun1+23)=11),NovSun1+23,""),IF(AND(YEAR(NovSun1+30)=CalendarYear,MONTH(NovSun1+30)=11),NovSun1+30,""))</f>
        <v>41603</v>
      </c>
      <c r="D48" s="19">
        <f>IF(DAY(NovSun1)=1,IF(AND(YEAR(NovSun1+24)=CalendarYear,MONTH(NovSun1+24)=11),NovSun1+24,""),IF(AND(YEAR(NovSun1+31)=CalendarYear,MONTH(NovSun1+31)=11),NovSun1+31,""))</f>
        <v>41604</v>
      </c>
      <c r="E48" s="19">
        <f>IF(DAY(NovSun1)=1,IF(AND(YEAR(NovSun1+25)=CalendarYear,MONTH(NovSun1+25)=11),NovSun1+25,""),IF(AND(YEAR(NovSun1+32)=CalendarYear,MONTH(NovSun1+32)=11),NovSun1+32,""))</f>
        <v>41605</v>
      </c>
      <c r="F48" s="19">
        <f>IF(DAY(NovSun1)=1,IF(AND(YEAR(NovSun1+26)=CalendarYear,MONTH(NovSun1+26)=11),NovSun1+26,""),IF(AND(YEAR(NovSun1+33)=CalendarYear,MONTH(NovSun1+33)=11),NovSun1+33,""))</f>
        <v>41606</v>
      </c>
      <c r="G48" s="19">
        <f>IF(DAY(NovSun1)=1,IF(AND(YEAR(NovSun1+27)=CalendarYear,MONTH(NovSun1+27)=11),NovSun1+27,""),IF(AND(YEAR(NovSun1+34)=CalendarYear,MONTH(NovSun1+34)=11),NovSun1+34,""))</f>
        <v>41607</v>
      </c>
      <c r="H48" s="19">
        <f>IF(DAY(NovSun1)=1,IF(AND(YEAR(NovSun1+28)=CalendarYear,MONTH(NovSun1+28)=11),NovSun1+28,""),IF(AND(YEAR(NovSun1+35)=CalendarYear,MONTH(NovSun1+35)=11),NovSun1+35,""))</f>
        <v>41608</v>
      </c>
    </row>
    <row r="49" spans="2:8" ht="56.25" customHeight="1" x14ac:dyDescent="0.2">
      <c r="B49" s="10"/>
      <c r="C49" s="10"/>
      <c r="D49" s="10"/>
      <c r="E49" s="10"/>
      <c r="F49" s="10"/>
      <c r="G49" s="11"/>
      <c r="H49" s="11"/>
    </row>
    <row r="50" spans="2:8" x14ac:dyDescent="0.2">
      <c r="B50" s="20" t="str">
        <f>IF(DAY(NovSun1)=1,IF(AND(YEAR(NovSun1+29)=CalendarYear,MONTH(NovSun1+29)=11),NovSun1+29,""),IF(AND(YEAR(NovSun1+36)=CalendarYear,MONTH(NovSun1+36)=11),NovSun1+36,""))</f>
        <v/>
      </c>
      <c r="C50" s="21" t="str">
        <f>IF(DAY(NovSun1)=1,IF(AND(YEAR(NovSun1+30)=CalendarYear,MONTH(NovSun1+30)=11),NovSun1+30,""),IF(AND(YEAR(NovSun1+37)=CalendarYear,MONTH(NovSun1+37)=11),NovSun1+37,""))</f>
        <v/>
      </c>
      <c r="D50" s="27" t="s">
        <v>7</v>
      </c>
      <c r="E50" s="28"/>
      <c r="F50" s="28"/>
      <c r="G50" s="28"/>
      <c r="H50" s="29"/>
    </row>
    <row r="51" spans="2:8" x14ac:dyDescent="0.2">
      <c r="B51" s="12"/>
      <c r="C51" s="12"/>
      <c r="D51" s="30"/>
      <c r="E51" s="31"/>
      <c r="F51" s="31"/>
      <c r="G51" s="31"/>
      <c r="H51" s="32"/>
    </row>
  </sheetData>
  <mergeCells count="12">
    <mergeCell ref="B38:F38"/>
    <mergeCell ref="G38:H38"/>
    <mergeCell ref="D50:H50"/>
    <mergeCell ref="D51:H51"/>
    <mergeCell ref="D34:H34"/>
    <mergeCell ref="B21:F21"/>
    <mergeCell ref="G21:H21"/>
    <mergeCell ref="D33:H33"/>
    <mergeCell ref="B3:F3"/>
    <mergeCell ref="D15:H15"/>
    <mergeCell ref="D16:H16"/>
    <mergeCell ref="G3:H3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pinner 1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981075</xdr:colOff>
                    <xdr:row>1</xdr:row>
                    <xdr:rowOff>47625</xdr:rowOff>
                  </from>
                  <to>
                    <xdr:col>12</xdr:col>
                    <xdr:colOff>114300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F4C394-8E56-49FA-92E2-F635376FA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 MARK</vt:lpstr>
      <vt:lpstr>CalendarYear</vt:lpstr>
      <vt:lpstr>'Sep MARK'!Print_Area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2012-09-05T20:29:26Z</dcterms:created>
  <dcterms:modified xsi:type="dcterms:W3CDTF">2013-08-12T15:18:12Z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TC025512159991</vt:lpwstr>
  </property>
</Properties>
</file>